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<sst xmlns="http://schemas.openxmlformats.org/spreadsheetml/2006/main" count="208" uniqueCount="192">
  <si>
    <t>1.</t>
  </si>
  <si>
    <t>1.1.</t>
  </si>
  <si>
    <t>1.1.1.</t>
  </si>
  <si>
    <t>1.1.1.1.</t>
  </si>
  <si>
    <t>1.2.</t>
  </si>
  <si>
    <t>1.2.1.</t>
  </si>
  <si>
    <t>1.2.1.1.</t>
  </si>
  <si>
    <t>1.2.2.</t>
  </si>
  <si>
    <t>1.3.</t>
  </si>
  <si>
    <t>1.3.1.</t>
  </si>
  <si>
    <t>1.3.1.1.</t>
  </si>
  <si>
    <t>2.</t>
  </si>
  <si>
    <t>I.</t>
  </si>
  <si>
    <t>1.3.2.</t>
  </si>
  <si>
    <t>3.</t>
  </si>
  <si>
    <t>4.</t>
  </si>
  <si>
    <t>3.2.</t>
  </si>
  <si>
    <t>3.2.1.</t>
  </si>
  <si>
    <t>3.2.1.1.</t>
  </si>
  <si>
    <t>4.1.1.</t>
  </si>
  <si>
    <t>4.1.1.1.</t>
  </si>
  <si>
    <t>5.</t>
  </si>
  <si>
    <t>5.1.</t>
  </si>
  <si>
    <t>6.</t>
  </si>
  <si>
    <t>6.1.</t>
  </si>
  <si>
    <t>2.1.</t>
  </si>
  <si>
    <t>2.1.1.</t>
  </si>
  <si>
    <t>II.</t>
  </si>
  <si>
    <t>1.1.2.</t>
  </si>
  <si>
    <t>1.3.2.1.</t>
  </si>
  <si>
    <t>3.1.</t>
  </si>
  <si>
    <t>3.1.1.</t>
  </si>
  <si>
    <t>3.1.1.1.</t>
  </si>
  <si>
    <t xml:space="preserve"> </t>
  </si>
  <si>
    <t>№ п/п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</si>
  <si>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</si>
  <si>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</si>
  <si>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</si>
  <si>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</si>
  <si>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</si>
  <si>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</si>
  <si>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</si>
  <si>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</si>
  <si>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</si>
  <si>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</si>
  <si>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</si>
  <si>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</si>
  <si>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</si>
  <si>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1.1.2.2.</t>
  </si>
  <si>
    <t>182 1 05 01022 01 0000 110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</si>
  <si>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</si>
  <si>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</si>
  <si>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</si>
  <si>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</si>
  <si>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</si>
  <si>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</si>
  <si>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</si>
  <si>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</si>
  <si>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</si>
  <si>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</si>
  <si>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</si>
  <si>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</si>
  <si>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</si>
  <si>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</si>
  <si>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</si>
  <si>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</si>
  <si>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</si>
  <si>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</si>
  <si>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</si>
  <si>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</si>
  <si>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</si>
  <si>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</si>
  <si>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</si>
  <si>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</si>
  <si>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</si>
  <si>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</si>
  <si>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</si>
  <si>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</si>
  <si>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</si>
  <si>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</si>
  <si>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</si>
  <si>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</si>
  <si>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</si>
  <si>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</si>
  <si>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</si>
  <si>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</si>
  <si>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</si>
  <si>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</si>
  <si>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</si>
  <si>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</si>
  <si>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</si>
  <si>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</si>
  <si>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</si>
  <si>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</si>
  <si>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</si>
  <si>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</si>
  <si>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</si>
  <si>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</si>
  <si>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</si>
  <si>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</si>
  <si>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</si>
  <si>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</si>
  <si>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</si>
  <si>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</si>
  <si>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</si>
  <si>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</si>
  <si>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</si>
  <si>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</si>
  <si>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</si>
  <si>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</si>
  <si>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</si>
  <si>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</si>
  <si>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</si>
  <si>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</si>
  <si>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</si>
  <si>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</si>
  <si>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</si>
  <si>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</si>
  <si>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</si>
  <si>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</si>
  <si>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Налог, 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</si>
  <si>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</si>
  <si>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</si>
  <si>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</si>
  <si>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</si>
  <si>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</si>
  <si>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1.3.1.1.1.</t>
  </si>
  <si>
    <t>1.3.1.1.2.</t>
  </si>
  <si>
    <t>1.3.1.1.3.</t>
  </si>
  <si>
    <t>1.3.2.1.1.</t>
  </si>
  <si>
    <t>1.3.2.1.2.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</si>
  <si>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</si>
  <si>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</si>
  <si>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</si>
  <si>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</si>
  <si>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</si>
  <si>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000 1 05 01000 00 0000 110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</si>
  <si>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</si>
  <si>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</si>
  <si>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</si>
  <si>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</si>
  <si>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</si>
  <si>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</si>
  <si>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</si>
  <si>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</si>
  <si>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</si>
  <si>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</si>
  <si>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</si>
  <si>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</si>
  <si>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</si>
  <si>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</si>
  <si>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</si>
  <si>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Наименование  кода дохода бюджета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</si>
  <si>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</si>
  <si>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</si>
  <si>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</si>
  <si>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Исполнение местного бюджета</t>
  </si>
  <si>
    <t>1.1.3.</t>
  </si>
  <si>
    <t>Минимальный налог, зачисляемый в бюджеты субъектов Российской Федерации</t>
  </si>
  <si>
    <t>6.2.</t>
  </si>
  <si>
    <t>Код  БК</t>
  </si>
  <si>
    <t>% исполне-ния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</si>
  <si>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</si>
  <si>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</si>
  <si>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000 1 09 04000 00 0000 000</t>
  </si>
  <si>
    <t>Налог на имущество</t>
  </si>
  <si>
    <t>2.2.</t>
  </si>
  <si>
    <t>2.2.1.</t>
  </si>
  <si>
    <t>2.2.1.1.</t>
  </si>
  <si>
    <t>000 1 09 04040 01 0000 110</t>
  </si>
  <si>
    <t>Налог на имущество, переходящего в порядке наследования или дарения</t>
  </si>
  <si>
    <t>000 1 14 00000 00 0000 000</t>
  </si>
  <si>
    <t>ДОХОДЫ ОТ ПРОДАЖИ МАТЕРИАЛЬНЫХ И НЕМАТЕРИАЛЬНЫХ АКТИВОВ</t>
  </si>
  <si>
    <t>5.1.1.</t>
  </si>
  <si>
    <t>6.2.1.</t>
  </si>
  <si>
    <t>6.2.1.1.</t>
  </si>
  <si>
    <t>6.2.1.2.</t>
  </si>
  <si>
    <t>7.</t>
  </si>
  <si>
    <t>7.1.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</si>
  <si>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</si>
  <si>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и унитарных предприятий, в том числе казенных)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</si>
  <si>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</si>
  <si>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</si>
  <si>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984 1 14 02033 03 0000 410</t>
  </si>
  <si>
    <t>5.1.1.1.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</si>
  <si>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</si>
  <si>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182 1 05 01050 01 0000 110</t>
  </si>
  <si>
    <t>7.1.2.</t>
  </si>
  <si>
    <t>муниципального образования город Петергоф за  2012 год по кодам классификации доходов бюджетов</t>
  </si>
  <si>
    <t>Утвержде-но по бюджету на 2012 год, тыс. руб.</t>
  </si>
  <si>
    <t xml:space="preserve">Исполнено на отчетную дату, тыс.руб. </t>
  </si>
  <si>
    <t>Приложение №1 к   решению Муниципального Совета  
муниципального образования город  Петергоф от 07.05.2013 № 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</si>
</sst>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wrapText="1" shrinkToFit="1"/>
    </xf>
    <xf numFmtId="0" fontId="5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64" fontId="10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justify"/>
    </xf>
    <xf numFmtId="164" fontId="12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justify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14" fontId="11" fillId="0" borderId="11" xfId="0" applyNumberFormat="1" applyFont="1" applyBorder="1" applyAlignment="1">
      <alignment horizontal="center" vertical="top"/>
    </xf>
    <xf numFmtId="16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16" fontId="9" fillId="0" borderId="11" xfId="0" applyNumberFormat="1" applyFont="1" applyBorder="1" applyAlignment="1">
      <alignment horizontal="center" vertical="top"/>
    </xf>
    <xf numFmtId="164" fontId="9" fillId="33" borderId="11" xfId="0" applyNumberFormat="1" applyFont="1" applyFill="1" applyBorder="1" applyAlignment="1">
      <alignment/>
    </xf>
    <xf numFmtId="16" fontId="11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vertical="justify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164" fontId="15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64" fontId="16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 shrinkToFit="1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left" vertical="top"/>
    </xf>
    <xf numFmtId="2" fontId="4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/>
    </xf>
    <xf numFmtId="164" fontId="11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0" fontId="4" fillId="0" borderId="0" xfId="0" applyFont="1" applyBorder="1" applyAlignment="1">
      <alignment horizontal="center" wrapText="1" shrinkToFit="1"/>
    </xf>
    <xf numFmtId="0" fontId="35" fillId="0" borderId="0" xfId="0" applyFont="1" applyAlignment="1">
      <alignment wrapText="1" shrinkToFit="1"/>
    </xf>
    <xf numFmtId="0" fontId="7" fillId="0" borderId="0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 wrapText="1" shrinkToFit="1"/>
    </xf>
    <xf numFmtId="0" fontId="4" fillId="0" borderId="0" xfId="0" applyFont="1" applyAlignment="1">
      <alignment vertical="justify" wrapText="1" shrinkToFit="1"/>
    </xf>
    <xf numFmtId="0" fontId="54" fillId="0" borderId="0" xfId="0" applyFont="1" applyAlignment="1">
      <alignment wrapText="1" shrinkToFit="1"/>
    </xf>
    <xf numFmtId="0" fontId="54" fillId="0" borderId="0" xfId="0" applyFont="1" applyAlignment="1">
      <alignment horizontal="right" wrapText="1" shrinkToFit="1"/>
    </xf>
    <xf numFmtId="0" fontId="54" fillId="0" borderId="0" xfId="0" applyFont="1" applyAlignment="1">
      <alignment horizontal="right"/>
    </xf>
    <xf numFmtId="0" fontId="8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7">
      <selection activeCell="C14" sqref="C14"/>
    </sheetView>
  </sheetViews>
  <sheetFormatPr defaultColWidth="9.140625" defaultRowHeight="15"/>
  <cols>
    <col min="1" max="1" width="8.00390625" style="7" customWidth="1"/>
    <col min="2" max="2" width="24.140625" style="1" customWidth="1"/>
    <col min="3" max="3" width="47.57421875" style="1" customWidth="1"/>
    <col min="4" max="4" width="10.140625" style="1" customWidth="1"/>
    <col min="5" max="5" width="11.57421875" style="1" customWidth="1"/>
    <col min="6" max="6" width="9.7109375" style="1" customWidth="1"/>
    <col min="7" max="16384" width="9.140625" style="1" customWidth="1"/>
  </cols>
  <sheetData>
    <row r="1" spans="4:6" ht="15" hidden="1">
      <c r="D1" s="81" t="s">
        <v>33</v>
      </c>
      <c r="E1" s="82"/>
      <c r="F1" s="82"/>
    </row>
    <row r="2" spans="3:6" ht="3" customHeight="1" hidden="1">
      <c r="C2" s="83" t="s">
        <v>33</v>
      </c>
      <c r="D2" s="84"/>
      <c r="E2" s="84"/>
      <c r="F2" s="84"/>
    </row>
    <row r="3" spans="1:5" ht="15" hidden="1">
      <c r="A3" s="2"/>
      <c r="B3" s="86"/>
      <c r="C3" s="87"/>
      <c r="D3" s="87"/>
      <c r="E3" s="3"/>
    </row>
    <row r="4" spans="1:5" ht="3" customHeight="1">
      <c r="A4" s="2"/>
      <c r="B4" s="87" t="s">
        <v>33</v>
      </c>
      <c r="C4" s="87"/>
      <c r="D4" s="87"/>
      <c r="E4" s="87"/>
    </row>
    <row r="5" spans="1:5" ht="15" hidden="1">
      <c r="A5" s="2"/>
      <c r="B5" s="2"/>
      <c r="C5" s="87" t="s">
        <v>33</v>
      </c>
      <c r="D5" s="87"/>
      <c r="E5" s="87"/>
    </row>
    <row r="6" spans="1:5" ht="15" hidden="1">
      <c r="A6" s="2"/>
      <c r="B6" s="2"/>
      <c r="C6" s="88"/>
      <c r="D6" s="89"/>
      <c r="E6" s="89"/>
    </row>
    <row r="7" spans="1:5" ht="12.75" customHeight="1">
      <c r="A7" s="2"/>
      <c r="B7" s="2"/>
      <c r="C7" s="90" t="s">
        <v>33</v>
      </c>
      <c r="D7" s="91"/>
      <c r="E7" s="10"/>
    </row>
    <row r="8" spans="1:6" ht="25.5" customHeight="1">
      <c r="A8" s="2"/>
      <c r="B8" s="2"/>
      <c r="C8" s="90" t="s">
        <v>191</v>
      </c>
      <c r="D8" s="98"/>
      <c r="E8" s="98"/>
      <c r="F8" s="99"/>
    </row>
    <row r="9" spans="1:6" s="9" customFormat="1" ht="21.75" customHeight="1">
      <c r="A9" s="85" t="s">
        <v>156</v>
      </c>
      <c r="B9" s="85"/>
      <c r="C9" s="85"/>
      <c r="D9" s="85"/>
      <c r="E9" s="85"/>
      <c r="F9" s="13"/>
    </row>
    <row r="10" spans="1:6" s="9" customFormat="1" ht="31.5" customHeight="1">
      <c r="A10" s="100" t="s">
        <v>188</v>
      </c>
      <c r="B10" s="100"/>
      <c r="C10" s="100"/>
      <c r="D10" s="100"/>
      <c r="E10" s="100"/>
      <c r="F10" s="101"/>
    </row>
    <row r="11" spans="1:5" s="4" customFormat="1" ht="19.5" customHeight="1" hidden="1">
      <c r="A11" s="94" t="s">
        <v>33</v>
      </c>
      <c r="B11" s="95"/>
      <c r="C11" s="95"/>
      <c r="D11" s="95"/>
      <c r="E11" s="5"/>
    </row>
    <row r="12" spans="1:5" s="4" customFormat="1" ht="11.25" customHeight="1">
      <c r="A12" s="11"/>
      <c r="B12" s="12"/>
      <c r="C12" s="12"/>
      <c r="D12" s="12"/>
      <c r="E12" s="5"/>
    </row>
    <row r="13" spans="1:6" s="4" customFormat="1" ht="92.25" customHeight="1">
      <c r="A13" s="14" t="s">
        <v>34</v>
      </c>
      <c r="B13" s="14" t="s">
        <v>160</v>
      </c>
      <c r="C13" s="15" t="s">
        <v>152</v>
      </c>
      <c r="D13" s="15" t="s">
        <v>189</v>
      </c>
      <c r="E13" s="16" t="s">
        <v>190</v>
      </c>
      <c r="F13" s="17" t="s">
        <v>161</v>
      </c>
    </row>
    <row r="14" spans="1:6" s="23" customFormat="1" ht="21" customHeight="1">
      <c r="A14" s="18" t="s">
        <v>12</v>
      </c>
      <c r="B14" s="19" t="s">
        <v>35</v>
      </c>
      <c r="C14" s="20" t="s">
        <v>36</v>
      </c>
      <c r="D14" s="21">
        <f>SUM(D15+D27+D33+D41+D50+D56+D30+D46)</f>
        <v>110484.2</v>
      </c>
      <c r="E14" s="21">
        <f>SUM(E15+E27+E33+E41+E50+E56+E30+E46)</f>
        <v>117067.79999999999</v>
      </c>
      <c r="F14" s="22">
        <f>E14/D14</f>
        <v>1.0595886108601953</v>
      </c>
    </row>
    <row r="15" spans="1:6" s="23" customFormat="1" ht="15.75" customHeight="1">
      <c r="A15" s="18" t="s">
        <v>0</v>
      </c>
      <c r="B15" s="19" t="s">
        <v>37</v>
      </c>
      <c r="C15" s="24" t="s">
        <v>38</v>
      </c>
      <c r="D15" s="21">
        <f>SUM(D16+D24)</f>
        <v>59014.8</v>
      </c>
      <c r="E15" s="21">
        <f>SUM(E16+E24)</f>
        <v>61327.6</v>
      </c>
      <c r="F15" s="22">
        <f aca="true" t="shared" si="0" ref="F15:F77">E15/D15</f>
        <v>1.0391901692456806</v>
      </c>
    </row>
    <row r="16" spans="1:6" s="3" customFormat="1" ht="28.5" customHeight="1">
      <c r="A16" s="25" t="s">
        <v>1</v>
      </c>
      <c r="B16" s="26" t="s">
        <v>136</v>
      </c>
      <c r="C16" s="27" t="s">
        <v>39</v>
      </c>
      <c r="D16" s="28">
        <f>D17+D20+D23</f>
        <v>51208.8</v>
      </c>
      <c r="E16" s="28">
        <f>E17+E20+E23</f>
        <v>53320.6</v>
      </c>
      <c r="F16" s="29">
        <f t="shared" si="0"/>
        <v>1.0412390057958787</v>
      </c>
    </row>
    <row r="17" spans="1:6" s="3" customFormat="1" ht="27" customHeight="1">
      <c r="A17" s="30" t="s">
        <v>2</v>
      </c>
      <c r="B17" s="31" t="s">
        <v>153</v>
      </c>
      <c r="C17" s="32" t="s">
        <v>41</v>
      </c>
      <c r="D17" s="33">
        <f>SUM(D18:D19)</f>
        <v>38757.3</v>
      </c>
      <c r="E17" s="33">
        <f>SUM(E18:E19)</f>
        <v>40768.8</v>
      </c>
      <c r="F17" s="29">
        <f t="shared" si="0"/>
        <v>1.051899900147843</v>
      </c>
    </row>
    <row r="18" spans="1:6" s="38" customFormat="1" ht="27" customHeight="1">
      <c r="A18" s="34" t="s">
        <v>3</v>
      </c>
      <c r="B18" s="35" t="s">
        <v>40</v>
      </c>
      <c r="C18" s="36" t="s">
        <v>41</v>
      </c>
      <c r="D18" s="57">
        <v>38757.3</v>
      </c>
      <c r="E18" s="37">
        <v>42655</v>
      </c>
      <c r="F18" s="29">
        <f t="shared" si="0"/>
        <v>1.1005668609526462</v>
      </c>
    </row>
    <row r="19" spans="1:6" s="38" customFormat="1" ht="40.5" customHeight="1">
      <c r="A19" s="34" t="s">
        <v>42</v>
      </c>
      <c r="B19" s="35" t="s">
        <v>43</v>
      </c>
      <c r="C19" s="36" t="s">
        <v>44</v>
      </c>
      <c r="D19" s="57">
        <v>0</v>
      </c>
      <c r="E19" s="37">
        <v>-1886.2</v>
      </c>
      <c r="F19" s="29" t="s">
        <v>33</v>
      </c>
    </row>
    <row r="20" spans="1:6" s="41" customFormat="1" ht="41.25" customHeight="1">
      <c r="A20" s="39" t="s">
        <v>28</v>
      </c>
      <c r="B20" s="31" t="s">
        <v>137</v>
      </c>
      <c r="C20" s="32" t="s">
        <v>121</v>
      </c>
      <c r="D20" s="56">
        <f>SUM(D21:D22)</f>
        <v>9547.5</v>
      </c>
      <c r="E20" s="40">
        <f>SUM(E21:E22)</f>
        <v>9720.1</v>
      </c>
      <c r="F20" s="29">
        <f t="shared" si="0"/>
        <v>1.018078030898141</v>
      </c>
    </row>
    <row r="21" spans="1:6" s="38" customFormat="1" ht="43.5" customHeight="1">
      <c r="A21" s="42" t="s">
        <v>45</v>
      </c>
      <c r="B21" s="35" t="s">
        <v>46</v>
      </c>
      <c r="C21" s="36" t="s">
        <v>47</v>
      </c>
      <c r="D21" s="57">
        <v>9547.5</v>
      </c>
      <c r="E21" s="37">
        <v>10350.6</v>
      </c>
      <c r="F21" s="29">
        <f t="shared" si="0"/>
        <v>1.084116260801257</v>
      </c>
    </row>
    <row r="22" spans="1:6" s="38" customFormat="1" ht="58.5" customHeight="1">
      <c r="A22" s="42" t="s">
        <v>48</v>
      </c>
      <c r="B22" s="35" t="s">
        <v>49</v>
      </c>
      <c r="C22" s="36" t="s">
        <v>120</v>
      </c>
      <c r="D22" s="57">
        <v>0</v>
      </c>
      <c r="E22" s="37">
        <v>-630.5</v>
      </c>
      <c r="F22" s="29" t="s">
        <v>33</v>
      </c>
    </row>
    <row r="23" spans="1:6" s="38" customFormat="1" ht="27.75" customHeight="1">
      <c r="A23" s="34" t="s">
        <v>157</v>
      </c>
      <c r="B23" s="35" t="s">
        <v>186</v>
      </c>
      <c r="C23" s="36" t="s">
        <v>158</v>
      </c>
      <c r="D23" s="57">
        <v>2904</v>
      </c>
      <c r="E23" s="37">
        <v>2831.7</v>
      </c>
      <c r="F23" s="29">
        <f>E23/D23</f>
        <v>0.9751033057851239</v>
      </c>
    </row>
    <row r="24" spans="1:6" s="3" customFormat="1" ht="24.75" customHeight="1">
      <c r="A24" s="43" t="s">
        <v>4</v>
      </c>
      <c r="B24" s="26" t="s">
        <v>138</v>
      </c>
      <c r="C24" s="27" t="s">
        <v>50</v>
      </c>
      <c r="D24" s="44">
        <f>SUM(D25+D26)</f>
        <v>7806</v>
      </c>
      <c r="E24" s="44">
        <f>SUM(E25+E26)</f>
        <v>8007</v>
      </c>
      <c r="F24" s="22">
        <f t="shared" si="0"/>
        <v>1.025749423520369</v>
      </c>
    </row>
    <row r="25" spans="1:6" s="47" customFormat="1" ht="24.75" customHeight="1">
      <c r="A25" s="45" t="s">
        <v>5</v>
      </c>
      <c r="B25" s="31" t="s">
        <v>51</v>
      </c>
      <c r="C25" s="32" t="s">
        <v>50</v>
      </c>
      <c r="D25" s="78">
        <v>7796</v>
      </c>
      <c r="E25" s="46">
        <v>8005.7</v>
      </c>
      <c r="F25" s="29">
        <f t="shared" si="0"/>
        <v>1.0268984094407387</v>
      </c>
    </row>
    <row r="26" spans="1:6" s="47" customFormat="1" ht="41.25" customHeight="1">
      <c r="A26" s="45" t="s">
        <v>7</v>
      </c>
      <c r="B26" s="31" t="s">
        <v>52</v>
      </c>
      <c r="C26" s="32" t="s">
        <v>53</v>
      </c>
      <c r="D26" s="78">
        <v>10</v>
      </c>
      <c r="E26" s="46">
        <v>1.3</v>
      </c>
      <c r="F26" s="29">
        <f t="shared" si="0"/>
        <v>0.13</v>
      </c>
    </row>
    <row r="27" spans="1:6" s="23" customFormat="1" ht="16.5" customHeight="1">
      <c r="A27" s="14" t="s">
        <v>11</v>
      </c>
      <c r="B27" s="19" t="s">
        <v>54</v>
      </c>
      <c r="C27" s="48" t="s">
        <v>55</v>
      </c>
      <c r="D27" s="21">
        <f>SUM(D29)</f>
        <v>6807</v>
      </c>
      <c r="E27" s="21">
        <f>SUM(E29)</f>
        <v>7305.1</v>
      </c>
      <c r="F27" s="22">
        <f t="shared" si="0"/>
        <v>1.0731746731306009</v>
      </c>
    </row>
    <row r="28" spans="1:6" s="3" customFormat="1" ht="15.75" customHeight="1">
      <c r="A28" s="43" t="s">
        <v>25</v>
      </c>
      <c r="B28" s="49" t="s">
        <v>139</v>
      </c>
      <c r="C28" s="50" t="s">
        <v>56</v>
      </c>
      <c r="D28" s="51">
        <f>SUM(D29)</f>
        <v>6807</v>
      </c>
      <c r="E28" s="51">
        <f>SUM(E29)</f>
        <v>7305.1</v>
      </c>
      <c r="F28" s="22">
        <f t="shared" si="0"/>
        <v>1.0731746731306009</v>
      </c>
    </row>
    <row r="29" spans="1:6" s="41" customFormat="1" ht="65.25" customHeight="1">
      <c r="A29" s="30" t="s">
        <v>26</v>
      </c>
      <c r="B29" s="31" t="s">
        <v>57</v>
      </c>
      <c r="C29" s="32" t="s">
        <v>58</v>
      </c>
      <c r="D29" s="56">
        <v>6807</v>
      </c>
      <c r="E29" s="52">
        <v>7305.1</v>
      </c>
      <c r="F29" s="29">
        <f>E29/D29</f>
        <v>1.0731746731306009</v>
      </c>
    </row>
    <row r="30" spans="1:6" s="54" customFormat="1" ht="48.75" customHeight="1">
      <c r="A30" s="14" t="s">
        <v>166</v>
      </c>
      <c r="B30" s="53" t="s">
        <v>162</v>
      </c>
      <c r="C30" s="48" t="s">
        <v>163</v>
      </c>
      <c r="D30" s="21">
        <f>D31</f>
        <v>0.1</v>
      </c>
      <c r="E30" s="21">
        <f>E31</f>
        <v>0.1</v>
      </c>
      <c r="F30" s="29">
        <f>E30/D30</f>
        <v>1</v>
      </c>
    </row>
    <row r="31" spans="1:6" s="55" customFormat="1" ht="18" customHeight="1">
      <c r="A31" s="25" t="s">
        <v>167</v>
      </c>
      <c r="B31" s="26" t="s">
        <v>164</v>
      </c>
      <c r="C31" s="27" t="s">
        <v>165</v>
      </c>
      <c r="D31" s="51">
        <f>D32</f>
        <v>0.1</v>
      </c>
      <c r="E31" s="51">
        <f>E32</f>
        <v>0.1</v>
      </c>
      <c r="F31" s="29">
        <f>E31/D31</f>
        <v>1</v>
      </c>
    </row>
    <row r="32" spans="1:6" s="41" customFormat="1" ht="27.75" customHeight="1">
      <c r="A32" s="30" t="s">
        <v>168</v>
      </c>
      <c r="B32" s="31" t="s">
        <v>169</v>
      </c>
      <c r="C32" s="32" t="s">
        <v>170</v>
      </c>
      <c r="D32" s="56">
        <v>0.1</v>
      </c>
      <c r="E32" s="56">
        <v>0.1</v>
      </c>
      <c r="F32" s="29">
        <f>E32/D32</f>
        <v>1</v>
      </c>
    </row>
    <row r="33" spans="1:6" s="23" customFormat="1" ht="51" customHeight="1">
      <c r="A33" s="14" t="s">
        <v>14</v>
      </c>
      <c r="B33" s="53" t="s">
        <v>59</v>
      </c>
      <c r="C33" s="48" t="s">
        <v>60</v>
      </c>
      <c r="D33" s="21">
        <f>SUM(D34+D38)</f>
        <v>37416.2</v>
      </c>
      <c r="E33" s="21">
        <f>SUM(E34+E38)</f>
        <v>40775.6</v>
      </c>
      <c r="F33" s="22">
        <f t="shared" si="0"/>
        <v>1.0897846387393697</v>
      </c>
    </row>
    <row r="34" spans="1:6" s="3" customFormat="1" ht="105" customHeight="1">
      <c r="A34" s="25" t="s">
        <v>30</v>
      </c>
      <c r="B34" s="26" t="s">
        <v>61</v>
      </c>
      <c r="C34" s="27" t="s">
        <v>62</v>
      </c>
      <c r="D34" s="51">
        <f aca="true" t="shared" si="1" ref="D34:E36">SUM(D35)</f>
        <v>37373.1</v>
      </c>
      <c r="E34" s="51">
        <f t="shared" si="1"/>
        <v>40732.6</v>
      </c>
      <c r="F34" s="22">
        <f t="shared" si="0"/>
        <v>1.089890857327864</v>
      </c>
    </row>
    <row r="35" spans="1:6" s="41" customFormat="1" ht="72" customHeight="1">
      <c r="A35" s="39" t="s">
        <v>31</v>
      </c>
      <c r="B35" s="31" t="s">
        <v>63</v>
      </c>
      <c r="C35" s="32" t="s">
        <v>64</v>
      </c>
      <c r="D35" s="56">
        <f t="shared" si="1"/>
        <v>37373.1</v>
      </c>
      <c r="E35" s="56">
        <f t="shared" si="1"/>
        <v>40732.6</v>
      </c>
      <c r="F35" s="22">
        <f t="shared" si="0"/>
        <v>1.089890857327864</v>
      </c>
    </row>
    <row r="36" spans="1:6" s="38" customFormat="1" ht="104.25" customHeight="1">
      <c r="A36" s="34" t="s">
        <v>32</v>
      </c>
      <c r="B36" s="35" t="s">
        <v>140</v>
      </c>
      <c r="C36" s="36" t="s">
        <v>154</v>
      </c>
      <c r="D36" s="57">
        <f t="shared" si="1"/>
        <v>37373.1</v>
      </c>
      <c r="E36" s="57">
        <f t="shared" si="1"/>
        <v>40732.6</v>
      </c>
      <c r="F36" s="22">
        <f t="shared" si="0"/>
        <v>1.089890857327864</v>
      </c>
    </row>
    <row r="37" spans="1:6" s="38" customFormat="1" ht="63.75" customHeight="1">
      <c r="A37" s="34" t="s">
        <v>133</v>
      </c>
      <c r="B37" s="35" t="s">
        <v>141</v>
      </c>
      <c r="C37" s="36" t="s">
        <v>65</v>
      </c>
      <c r="D37" s="57">
        <v>37373.1</v>
      </c>
      <c r="E37" s="37">
        <v>40732.6</v>
      </c>
      <c r="F37" s="22">
        <f t="shared" si="0"/>
        <v>1.089890857327864</v>
      </c>
    </row>
    <row r="38" spans="1:6" s="3" customFormat="1" ht="29.25" customHeight="1">
      <c r="A38" s="25" t="s">
        <v>16</v>
      </c>
      <c r="B38" s="26" t="s">
        <v>66</v>
      </c>
      <c r="C38" s="27" t="s">
        <v>67</v>
      </c>
      <c r="D38" s="51">
        <f>SUM(D39)</f>
        <v>43.1</v>
      </c>
      <c r="E38" s="51">
        <f>SUM(E39)</f>
        <v>43</v>
      </c>
      <c r="F38" s="22">
        <f t="shared" si="0"/>
        <v>0.9976798143851507</v>
      </c>
    </row>
    <row r="39" spans="1:6" s="41" customFormat="1" ht="48.75" customHeight="1">
      <c r="A39" s="39" t="s">
        <v>17</v>
      </c>
      <c r="B39" s="31" t="s">
        <v>68</v>
      </c>
      <c r="C39" s="32" t="s">
        <v>69</v>
      </c>
      <c r="D39" s="56">
        <f>SUM(D40)</f>
        <v>43.1</v>
      </c>
      <c r="E39" s="56">
        <f>SUM(E40)</f>
        <v>43</v>
      </c>
      <c r="F39" s="29">
        <f t="shared" si="0"/>
        <v>0.9976798143851507</v>
      </c>
    </row>
    <row r="40" spans="1:6" s="38" customFormat="1" ht="84.75" customHeight="1">
      <c r="A40" s="42" t="s">
        <v>18</v>
      </c>
      <c r="B40" s="35" t="s">
        <v>70</v>
      </c>
      <c r="C40" s="36" t="s">
        <v>71</v>
      </c>
      <c r="D40" s="57">
        <v>43.1</v>
      </c>
      <c r="E40" s="37">
        <v>43</v>
      </c>
      <c r="F40" s="29">
        <f t="shared" si="0"/>
        <v>0.9976798143851507</v>
      </c>
    </row>
    <row r="41" spans="1:6" s="23" customFormat="1" ht="30.75" customHeight="1">
      <c r="A41" s="14" t="s">
        <v>15</v>
      </c>
      <c r="B41" s="53" t="s">
        <v>72</v>
      </c>
      <c r="C41" s="48" t="s">
        <v>142</v>
      </c>
      <c r="D41" s="21">
        <f>SUM(D42)</f>
        <v>2103.7</v>
      </c>
      <c r="E41" s="21">
        <f>SUM(E42)</f>
        <v>2103.7</v>
      </c>
      <c r="F41" s="22">
        <f t="shared" si="0"/>
        <v>1</v>
      </c>
    </row>
    <row r="42" spans="1:6" s="3" customFormat="1" ht="15" customHeight="1">
      <c r="A42" s="25" t="s">
        <v>73</v>
      </c>
      <c r="B42" s="49" t="s">
        <v>143</v>
      </c>
      <c r="C42" s="27" t="s">
        <v>144</v>
      </c>
      <c r="D42" s="51">
        <f>SUM(D44)</f>
        <v>2103.7</v>
      </c>
      <c r="E42" s="51">
        <f>SUM(E44)</f>
        <v>2103.7</v>
      </c>
      <c r="F42" s="22">
        <f t="shared" si="0"/>
        <v>1</v>
      </c>
    </row>
    <row r="43" spans="1:6" s="3" customFormat="1" ht="18" customHeight="1">
      <c r="A43" s="25" t="s">
        <v>19</v>
      </c>
      <c r="B43" s="26" t="s">
        <v>145</v>
      </c>
      <c r="C43" s="27" t="s">
        <v>146</v>
      </c>
      <c r="D43" s="51">
        <f>D44</f>
        <v>2103.7</v>
      </c>
      <c r="E43" s="51">
        <f>E44</f>
        <v>2103.7</v>
      </c>
      <c r="F43" s="22">
        <f t="shared" si="0"/>
        <v>1</v>
      </c>
    </row>
    <row r="44" spans="1:6" s="41" customFormat="1" ht="47.25" customHeight="1">
      <c r="A44" s="30" t="s">
        <v>20</v>
      </c>
      <c r="B44" s="31" t="s">
        <v>147</v>
      </c>
      <c r="C44" s="32" t="s">
        <v>148</v>
      </c>
      <c r="D44" s="56">
        <f>SUM(D45)</f>
        <v>2103.7</v>
      </c>
      <c r="E44" s="56">
        <f>SUM(E45)</f>
        <v>2103.7</v>
      </c>
      <c r="F44" s="29">
        <f t="shared" si="0"/>
        <v>1</v>
      </c>
    </row>
    <row r="45" spans="1:6" s="3" customFormat="1" ht="76.5" customHeight="1">
      <c r="A45" s="42" t="s">
        <v>149</v>
      </c>
      <c r="B45" s="35" t="s">
        <v>150</v>
      </c>
      <c r="C45" s="36" t="s">
        <v>74</v>
      </c>
      <c r="D45" s="57">
        <v>2103.7</v>
      </c>
      <c r="E45" s="58">
        <v>2103.7</v>
      </c>
      <c r="F45" s="29">
        <f t="shared" si="0"/>
        <v>1</v>
      </c>
    </row>
    <row r="46" spans="1:6" s="23" customFormat="1" ht="27" customHeight="1">
      <c r="A46" s="14" t="s">
        <v>21</v>
      </c>
      <c r="B46" s="53" t="s">
        <v>171</v>
      </c>
      <c r="C46" s="48" t="s">
        <v>172</v>
      </c>
      <c r="D46" s="21">
        <f aca="true" t="shared" si="2" ref="D46:E48">D47</f>
        <v>198</v>
      </c>
      <c r="E46" s="21">
        <f t="shared" si="2"/>
        <v>198</v>
      </c>
      <c r="F46" s="29">
        <f t="shared" si="0"/>
        <v>1</v>
      </c>
    </row>
    <row r="47" spans="1:6" s="59" customFormat="1" ht="88.5" customHeight="1">
      <c r="A47" s="25" t="s">
        <v>22</v>
      </c>
      <c r="B47" s="26" t="s">
        <v>179</v>
      </c>
      <c r="C47" s="27" t="s">
        <v>180</v>
      </c>
      <c r="D47" s="51">
        <f t="shared" si="2"/>
        <v>198</v>
      </c>
      <c r="E47" s="51">
        <f t="shared" si="2"/>
        <v>198</v>
      </c>
      <c r="F47" s="29">
        <f t="shared" si="0"/>
        <v>1</v>
      </c>
    </row>
    <row r="48" spans="1:6" s="3" customFormat="1" ht="136.5" customHeight="1">
      <c r="A48" s="42" t="s">
        <v>173</v>
      </c>
      <c r="B48" s="35" t="s">
        <v>181</v>
      </c>
      <c r="C48" s="36" t="s">
        <v>182</v>
      </c>
      <c r="D48" s="57">
        <f t="shared" si="2"/>
        <v>198</v>
      </c>
      <c r="E48" s="57">
        <f t="shared" si="2"/>
        <v>198</v>
      </c>
      <c r="F48" s="29">
        <f t="shared" si="0"/>
        <v>1</v>
      </c>
    </row>
    <row r="49" spans="1:6" s="3" customFormat="1" ht="130.5" customHeight="1">
      <c r="A49" s="42" t="s">
        <v>184</v>
      </c>
      <c r="B49" s="35" t="s">
        <v>183</v>
      </c>
      <c r="C49" s="36" t="s">
        <v>185</v>
      </c>
      <c r="D49" s="57">
        <v>198</v>
      </c>
      <c r="E49" s="57">
        <v>198</v>
      </c>
      <c r="F49" s="29">
        <f t="shared" si="0"/>
        <v>1</v>
      </c>
    </row>
    <row r="50" spans="1:6" s="23" customFormat="1" ht="18" customHeight="1">
      <c r="A50" s="14" t="s">
        <v>23</v>
      </c>
      <c r="B50" s="53" t="s">
        <v>75</v>
      </c>
      <c r="C50" s="48" t="s">
        <v>76</v>
      </c>
      <c r="D50" s="21">
        <f>SUM(D51+D52)</f>
        <v>4733.4</v>
      </c>
      <c r="E50" s="21">
        <f>SUM(E51+E52)</f>
        <v>5067.3</v>
      </c>
      <c r="F50" s="22">
        <f t="shared" si="0"/>
        <v>1.070541259982254</v>
      </c>
    </row>
    <row r="51" spans="1:6" s="3" customFormat="1" ht="70.5" customHeight="1">
      <c r="A51" s="25" t="s">
        <v>24</v>
      </c>
      <c r="B51" s="26" t="s">
        <v>155</v>
      </c>
      <c r="C51" s="27" t="s">
        <v>77</v>
      </c>
      <c r="D51" s="51">
        <v>813.9</v>
      </c>
      <c r="E51" s="57">
        <v>859.2</v>
      </c>
      <c r="F51" s="22">
        <f t="shared" si="0"/>
        <v>1.0556579432362698</v>
      </c>
    </row>
    <row r="52" spans="1:6" s="3" customFormat="1" ht="30.75" customHeight="1">
      <c r="A52" s="43" t="s">
        <v>159</v>
      </c>
      <c r="B52" s="26" t="s">
        <v>78</v>
      </c>
      <c r="C52" s="27" t="s">
        <v>79</v>
      </c>
      <c r="D52" s="51">
        <f>SUM(D53)</f>
        <v>3919.5</v>
      </c>
      <c r="E52" s="51">
        <f>SUM(E53)</f>
        <v>4208.1</v>
      </c>
      <c r="F52" s="22">
        <f t="shared" si="0"/>
        <v>1.07363184079602</v>
      </c>
    </row>
    <row r="53" spans="1:6" s="41" customFormat="1" ht="70.5" customHeight="1">
      <c r="A53" s="30" t="s">
        <v>174</v>
      </c>
      <c r="B53" s="31" t="s">
        <v>80</v>
      </c>
      <c r="C53" s="32" t="s">
        <v>81</v>
      </c>
      <c r="D53" s="56">
        <f>SUM(D54+D55)</f>
        <v>3919.5</v>
      </c>
      <c r="E53" s="56">
        <f>SUM(E54+E55)</f>
        <v>4208.1</v>
      </c>
      <c r="F53" s="29">
        <f t="shared" si="0"/>
        <v>1.07363184079602</v>
      </c>
    </row>
    <row r="54" spans="1:6" s="3" customFormat="1" ht="61.5" customHeight="1">
      <c r="A54" s="42" t="s">
        <v>175</v>
      </c>
      <c r="B54" s="35" t="s">
        <v>82</v>
      </c>
      <c r="C54" s="36" t="s">
        <v>83</v>
      </c>
      <c r="D54" s="57">
        <v>3902</v>
      </c>
      <c r="E54" s="58">
        <v>4190.6</v>
      </c>
      <c r="F54" s="29">
        <f t="shared" si="0"/>
        <v>1.0739620707329576</v>
      </c>
    </row>
    <row r="55" spans="1:6" s="3" customFormat="1" ht="66" customHeight="1">
      <c r="A55" s="42" t="s">
        <v>176</v>
      </c>
      <c r="B55" s="35" t="s">
        <v>84</v>
      </c>
      <c r="C55" s="36" t="s">
        <v>85</v>
      </c>
      <c r="D55" s="57">
        <v>17.5</v>
      </c>
      <c r="E55" s="58">
        <v>17.5</v>
      </c>
      <c r="F55" s="29">
        <f t="shared" si="0"/>
        <v>1</v>
      </c>
    </row>
    <row r="56" spans="1:6" s="3" customFormat="1" ht="15.75" customHeight="1">
      <c r="A56" s="14" t="s">
        <v>177</v>
      </c>
      <c r="B56" s="19" t="s">
        <v>86</v>
      </c>
      <c r="C56" s="24" t="s">
        <v>87</v>
      </c>
      <c r="D56" s="21">
        <f>D57</f>
        <v>211</v>
      </c>
      <c r="E56" s="60">
        <f>E57</f>
        <v>290.4</v>
      </c>
      <c r="F56" s="22">
        <f t="shared" si="0"/>
        <v>1.376303317535545</v>
      </c>
    </row>
    <row r="57" spans="1:6" s="47" customFormat="1" ht="17.25" customHeight="1">
      <c r="A57" s="25" t="s">
        <v>178</v>
      </c>
      <c r="B57" s="49" t="s">
        <v>131</v>
      </c>
      <c r="C57" s="61" t="s">
        <v>132</v>
      </c>
      <c r="D57" s="51">
        <f>D58</f>
        <v>211</v>
      </c>
      <c r="E57" s="62">
        <f>E58</f>
        <v>290.4</v>
      </c>
      <c r="F57" s="22">
        <f t="shared" si="0"/>
        <v>1.376303317535545</v>
      </c>
    </row>
    <row r="58" spans="1:6" s="47" customFormat="1" ht="43.5" customHeight="1">
      <c r="A58" s="30" t="s">
        <v>187</v>
      </c>
      <c r="B58" s="31" t="s">
        <v>88</v>
      </c>
      <c r="C58" s="63" t="s">
        <v>89</v>
      </c>
      <c r="D58" s="56">
        <v>211</v>
      </c>
      <c r="E58" s="46">
        <v>290.4</v>
      </c>
      <c r="F58" s="29">
        <f t="shared" si="0"/>
        <v>1.376303317535545</v>
      </c>
    </row>
    <row r="59" spans="1:6" s="23" customFormat="1" ht="15.75" customHeight="1">
      <c r="A59" s="14" t="s">
        <v>27</v>
      </c>
      <c r="B59" s="19" t="s">
        <v>90</v>
      </c>
      <c r="C59" s="24" t="s">
        <v>91</v>
      </c>
      <c r="D59" s="21">
        <f>SUM(D60)</f>
        <v>80166.40000000001</v>
      </c>
      <c r="E59" s="21">
        <f>SUM(E60)</f>
        <v>70074.4</v>
      </c>
      <c r="F59" s="22">
        <f t="shared" si="0"/>
        <v>0.8741118473574963</v>
      </c>
    </row>
    <row r="60" spans="1:6" s="23" customFormat="1" ht="48" customHeight="1">
      <c r="A60" s="14" t="s">
        <v>0</v>
      </c>
      <c r="B60" s="53" t="s">
        <v>92</v>
      </c>
      <c r="C60" s="48" t="s">
        <v>122</v>
      </c>
      <c r="D60" s="21">
        <f>SUM(D64+D67+D62)</f>
        <v>80166.40000000001</v>
      </c>
      <c r="E60" s="21">
        <f>SUM(E64+E67+E62)</f>
        <v>70074.4</v>
      </c>
      <c r="F60" s="22">
        <f t="shared" si="0"/>
        <v>0.8741118473574963</v>
      </c>
    </row>
    <row r="61" spans="1:6" s="59" customFormat="1" ht="30.75" customHeight="1">
      <c r="A61" s="25" t="s">
        <v>1</v>
      </c>
      <c r="B61" s="26" t="s">
        <v>123</v>
      </c>
      <c r="C61" s="27" t="s">
        <v>124</v>
      </c>
      <c r="D61" s="51">
        <f>D62</f>
        <v>12811.8</v>
      </c>
      <c r="E61" s="51">
        <f>E62</f>
        <v>12811.8</v>
      </c>
      <c r="F61" s="22">
        <f t="shared" si="0"/>
        <v>1</v>
      </c>
    </row>
    <row r="62" spans="1:6" s="3" customFormat="1" ht="17.25" customHeight="1">
      <c r="A62" s="30" t="s">
        <v>2</v>
      </c>
      <c r="B62" s="31" t="s">
        <v>93</v>
      </c>
      <c r="C62" s="32" t="s">
        <v>94</v>
      </c>
      <c r="D62" s="56">
        <f>SUM(D63)</f>
        <v>12811.8</v>
      </c>
      <c r="E62" s="56">
        <f>E63</f>
        <v>12811.8</v>
      </c>
      <c r="F62" s="29">
        <f t="shared" si="0"/>
        <v>1</v>
      </c>
    </row>
    <row r="63" spans="1:6" s="3" customFormat="1" ht="47.25" customHeight="1">
      <c r="A63" s="42" t="s">
        <v>3</v>
      </c>
      <c r="B63" s="35" t="s">
        <v>95</v>
      </c>
      <c r="C63" s="36" t="s">
        <v>151</v>
      </c>
      <c r="D63" s="57">
        <v>12811.8</v>
      </c>
      <c r="E63" s="58">
        <v>12811.8</v>
      </c>
      <c r="F63" s="29">
        <f t="shared" si="0"/>
        <v>1</v>
      </c>
    </row>
    <row r="64" spans="1:6" s="3" customFormat="1" ht="29.25" customHeight="1">
      <c r="A64" s="25" t="s">
        <v>4</v>
      </c>
      <c r="B64" s="26" t="s">
        <v>96</v>
      </c>
      <c r="C64" s="27" t="s">
        <v>97</v>
      </c>
      <c r="D64" s="51">
        <f>SUM(D65)</f>
        <v>1500</v>
      </c>
      <c r="E64" s="51">
        <f>SUM(E65)</f>
        <v>1485.2</v>
      </c>
      <c r="F64" s="22">
        <f t="shared" si="0"/>
        <v>0.9901333333333333</v>
      </c>
    </row>
    <row r="65" spans="1:6" s="41" customFormat="1" ht="17.25" customHeight="1">
      <c r="A65" s="30" t="s">
        <v>5</v>
      </c>
      <c r="B65" s="64" t="s">
        <v>98</v>
      </c>
      <c r="C65" s="32" t="s">
        <v>99</v>
      </c>
      <c r="D65" s="56">
        <f>SUM(D66)</f>
        <v>1500</v>
      </c>
      <c r="E65" s="56">
        <f>SUM(E66)</f>
        <v>1485.2</v>
      </c>
      <c r="F65" s="29">
        <f t="shared" si="0"/>
        <v>0.9901333333333333</v>
      </c>
    </row>
    <row r="66" spans="1:6" s="38" customFormat="1" ht="49.5" customHeight="1">
      <c r="A66" s="42" t="s">
        <v>6</v>
      </c>
      <c r="B66" s="35" t="s">
        <v>100</v>
      </c>
      <c r="C66" s="36" t="s">
        <v>101</v>
      </c>
      <c r="D66" s="57">
        <v>1500</v>
      </c>
      <c r="E66" s="37">
        <v>1485.2</v>
      </c>
      <c r="F66" s="29">
        <f t="shared" si="0"/>
        <v>0.9901333333333333</v>
      </c>
    </row>
    <row r="67" spans="1:6" s="3" customFormat="1" ht="32.25" customHeight="1">
      <c r="A67" s="25" t="s">
        <v>8</v>
      </c>
      <c r="B67" s="26" t="s">
        <v>102</v>
      </c>
      <c r="C67" s="27" t="s">
        <v>103</v>
      </c>
      <c r="D67" s="51">
        <f>SUM(D68+D73)</f>
        <v>65854.6</v>
      </c>
      <c r="E67" s="51">
        <f>SUM(E68+E73)</f>
        <v>55777.399999999994</v>
      </c>
      <c r="F67" s="22">
        <f t="shared" si="0"/>
        <v>0.8469780394991389</v>
      </c>
    </row>
    <row r="68" spans="1:6" s="47" customFormat="1" ht="31.5" customHeight="1">
      <c r="A68" s="39" t="s">
        <v>9</v>
      </c>
      <c r="B68" s="65" t="s">
        <v>104</v>
      </c>
      <c r="C68" s="32" t="s">
        <v>105</v>
      </c>
      <c r="D68" s="56">
        <f>D69</f>
        <v>51095.1</v>
      </c>
      <c r="E68" s="56">
        <f>E69</f>
        <v>43465.6</v>
      </c>
      <c r="F68" s="29">
        <f t="shared" si="0"/>
        <v>0.8506803979246542</v>
      </c>
    </row>
    <row r="69" spans="1:6" s="3" customFormat="1" ht="67.5" customHeight="1">
      <c r="A69" s="34" t="s">
        <v>10</v>
      </c>
      <c r="B69" s="66" t="s">
        <v>135</v>
      </c>
      <c r="C69" s="36" t="s">
        <v>125</v>
      </c>
      <c r="D69" s="57">
        <f>SUM(D70:D72)</f>
        <v>51095.1</v>
      </c>
      <c r="E69" s="57">
        <f>SUM(E70:E72)</f>
        <v>43465.6</v>
      </c>
      <c r="F69" s="29">
        <f t="shared" si="0"/>
        <v>0.8506803979246542</v>
      </c>
    </row>
    <row r="70" spans="1:6" s="38" customFormat="1" ht="86.25" customHeight="1">
      <c r="A70" s="42" t="s">
        <v>126</v>
      </c>
      <c r="B70" s="35" t="s">
        <v>106</v>
      </c>
      <c r="C70" s="36" t="s">
        <v>134</v>
      </c>
      <c r="D70" s="58">
        <v>3573.4</v>
      </c>
      <c r="E70" s="37">
        <v>3491.9</v>
      </c>
      <c r="F70" s="29">
        <f t="shared" si="0"/>
        <v>0.9771925896904908</v>
      </c>
    </row>
    <row r="71" spans="1:6" s="38" customFormat="1" ht="114.75" customHeight="1">
      <c r="A71" s="42" t="s">
        <v>127</v>
      </c>
      <c r="B71" s="35" t="s">
        <v>107</v>
      </c>
      <c r="C71" s="36" t="s">
        <v>108</v>
      </c>
      <c r="D71" s="57">
        <v>67</v>
      </c>
      <c r="E71" s="67">
        <v>67</v>
      </c>
      <c r="F71" s="29">
        <f t="shared" si="0"/>
        <v>1</v>
      </c>
    </row>
    <row r="72" spans="1:6" s="38" customFormat="1" ht="85.5" customHeight="1">
      <c r="A72" s="42" t="s">
        <v>128</v>
      </c>
      <c r="B72" s="35" t="s">
        <v>109</v>
      </c>
      <c r="C72" s="36" t="s">
        <v>110</v>
      </c>
      <c r="D72" s="57">
        <v>47454.7</v>
      </c>
      <c r="E72" s="37">
        <v>39906.7</v>
      </c>
      <c r="F72" s="29">
        <f t="shared" si="0"/>
        <v>0.8409430467372041</v>
      </c>
    </row>
    <row r="73" spans="1:6" s="47" customFormat="1" ht="63.75" customHeight="1">
      <c r="A73" s="30" t="s">
        <v>13</v>
      </c>
      <c r="B73" s="31" t="s">
        <v>111</v>
      </c>
      <c r="C73" s="32" t="s">
        <v>112</v>
      </c>
      <c r="D73" s="46">
        <f>D74</f>
        <v>14759.5</v>
      </c>
      <c r="E73" s="46">
        <f>E74</f>
        <v>12311.8</v>
      </c>
      <c r="F73" s="29">
        <f t="shared" si="0"/>
        <v>0.8341610488160167</v>
      </c>
    </row>
    <row r="74" spans="1:6" s="38" customFormat="1" ht="81" customHeight="1">
      <c r="A74" s="42" t="s">
        <v>29</v>
      </c>
      <c r="B74" s="35" t="s">
        <v>113</v>
      </c>
      <c r="C74" s="36" t="s">
        <v>114</v>
      </c>
      <c r="D74" s="58">
        <f>SUM(D75+D76)</f>
        <v>14759.5</v>
      </c>
      <c r="E74" s="58">
        <f>SUM(E75+E76)</f>
        <v>12311.8</v>
      </c>
      <c r="F74" s="29">
        <f t="shared" si="0"/>
        <v>0.8341610488160167</v>
      </c>
    </row>
    <row r="75" spans="1:6" s="38" customFormat="1" ht="50.25" customHeight="1">
      <c r="A75" s="42" t="s">
        <v>129</v>
      </c>
      <c r="B75" s="35" t="s">
        <v>115</v>
      </c>
      <c r="C75" s="36" t="s">
        <v>116</v>
      </c>
      <c r="D75" s="57">
        <v>10640.7</v>
      </c>
      <c r="E75" s="37">
        <v>9262.1</v>
      </c>
      <c r="F75" s="29">
        <f t="shared" si="0"/>
        <v>0.870440854455064</v>
      </c>
    </row>
    <row r="76" spans="1:6" s="38" customFormat="1" ht="48" customHeight="1">
      <c r="A76" s="42" t="s">
        <v>130</v>
      </c>
      <c r="B76" s="35" t="s">
        <v>117</v>
      </c>
      <c r="C76" s="36" t="s">
        <v>118</v>
      </c>
      <c r="D76" s="58">
        <v>4118.8</v>
      </c>
      <c r="E76" s="37">
        <v>3049.7</v>
      </c>
      <c r="F76" s="29">
        <f t="shared" si="0"/>
        <v>0.7404341070214625</v>
      </c>
    </row>
    <row r="77" spans="1:6" s="23" customFormat="1" ht="17.25" customHeight="1">
      <c r="A77" s="18"/>
      <c r="B77" s="68"/>
      <c r="C77" s="24" t="s">
        <v>119</v>
      </c>
      <c r="D77" s="21">
        <f>SUM(D59+D14)</f>
        <v>190650.6</v>
      </c>
      <c r="E77" s="21">
        <f>SUM(E59+E14)</f>
        <v>187142.19999999998</v>
      </c>
      <c r="F77" s="22">
        <f t="shared" si="0"/>
        <v>0.9815977500201939</v>
      </c>
    </row>
    <row r="78" spans="1:6" s="23" customFormat="1" ht="17.25" customHeight="1">
      <c r="A78" s="69"/>
      <c r="B78" s="70"/>
      <c r="C78" s="71"/>
      <c r="D78" s="72"/>
      <c r="E78" s="72"/>
      <c r="F78" s="73"/>
    </row>
    <row r="79" spans="1:6" s="23" customFormat="1" ht="17.25" customHeight="1">
      <c r="A79" s="69"/>
      <c r="B79" s="92"/>
      <c r="C79" s="93"/>
      <c r="D79" s="72"/>
      <c r="E79" s="72"/>
      <c r="F79" s="73"/>
    </row>
    <row r="80" spans="1:6" s="23" customFormat="1" ht="17.25" customHeight="1">
      <c r="A80" s="69"/>
      <c r="B80" s="74"/>
      <c r="C80" s="75"/>
      <c r="D80" s="72"/>
      <c r="E80" s="72"/>
      <c r="F80" s="73"/>
    </row>
    <row r="81" spans="1:5" s="38" customFormat="1" ht="12.75">
      <c r="A81" s="2"/>
      <c r="B81" s="96" t="s">
        <v>33</v>
      </c>
      <c r="C81" s="97"/>
      <c r="D81" s="3"/>
      <c r="E81" s="3"/>
    </row>
    <row r="82" spans="1:5" s="38" customFormat="1" ht="12.75">
      <c r="A82" s="2"/>
      <c r="B82" s="80"/>
      <c r="C82" s="80"/>
      <c r="D82" s="80"/>
      <c r="E82" s="3"/>
    </row>
    <row r="83" spans="1:5" s="38" customFormat="1" ht="12.75">
      <c r="A83" s="2"/>
      <c r="B83" s="2"/>
      <c r="C83" s="2"/>
      <c r="D83" s="2"/>
      <c r="E83" s="3"/>
    </row>
    <row r="84" spans="1:5" s="38" customFormat="1" ht="12.75">
      <c r="A84" s="2"/>
      <c r="B84" s="2"/>
      <c r="C84" s="2"/>
      <c r="D84" s="2"/>
      <c r="E84" s="3"/>
    </row>
    <row r="85" spans="1:5" s="38" customFormat="1" ht="12.75">
      <c r="A85" s="79"/>
      <c r="B85" s="79"/>
      <c r="C85" s="79"/>
      <c r="D85" s="3"/>
      <c r="E85" s="3"/>
    </row>
    <row r="86" spans="1:5" s="38" customFormat="1" ht="12.75">
      <c r="A86" s="2"/>
      <c r="B86" s="80"/>
      <c r="C86" s="80"/>
      <c r="D86" s="80"/>
      <c r="E86" s="3"/>
    </row>
    <row r="87" spans="1:5" s="38" customFormat="1" ht="12.75">
      <c r="A87" s="2"/>
      <c r="B87" s="3"/>
      <c r="C87" s="6"/>
      <c r="D87" s="3"/>
      <c r="E87" s="3"/>
    </row>
    <row r="88" spans="1:3" s="38" customFormat="1" ht="12.75">
      <c r="A88" s="76"/>
      <c r="C88" s="77"/>
    </row>
    <row r="89" spans="1:3" s="38" customFormat="1" ht="12.75">
      <c r="A89" s="76"/>
      <c r="C89" s="77"/>
    </row>
    <row r="90" spans="1:3" s="38" customFormat="1" ht="12.75">
      <c r="A90" s="76"/>
      <c r="C90" s="77"/>
    </row>
    <row r="91" spans="1:3" s="38" customFormat="1" ht="12.75">
      <c r="A91" s="76"/>
      <c r="C91" s="77"/>
    </row>
    <row r="92" spans="1:3" s="38" customFormat="1" ht="12.75">
      <c r="A92" s="76"/>
      <c r="C92" s="77"/>
    </row>
    <row r="93" spans="1:3" s="38" customFormat="1" ht="12.75">
      <c r="A93" s="76"/>
      <c r="C93" s="77"/>
    </row>
    <row r="94" spans="1:3" s="38" customFormat="1" ht="12.75">
      <c r="A94" s="76"/>
      <c r="C94" s="77"/>
    </row>
    <row r="95" spans="1:3" s="38" customFormat="1" ht="12.75">
      <c r="A95" s="76"/>
      <c r="C95" s="77"/>
    </row>
    <row r="96" spans="1:3" s="38" customFormat="1" ht="12.75">
      <c r="A96" s="76"/>
      <c r="C96" s="77"/>
    </row>
    <row r="97" spans="1:3" s="38" customFormat="1" ht="12.75">
      <c r="A97" s="76"/>
      <c r="C97" s="77"/>
    </row>
    <row r="98" spans="1:3" s="38" customFormat="1" ht="12.75">
      <c r="A98" s="76"/>
      <c r="C98" s="77"/>
    </row>
    <row r="99" spans="1:3" s="38" customFormat="1" ht="12.75">
      <c r="A99" s="76"/>
      <c r="C99" s="77"/>
    </row>
    <row r="100" spans="1:3" s="38" customFormat="1" ht="12.75">
      <c r="A100" s="76"/>
      <c r="C100" s="77"/>
    </row>
    <row r="101" spans="1:3" s="38" customFormat="1" ht="12.75">
      <c r="A101" s="76"/>
      <c r="C101" s="77"/>
    </row>
    <row r="102" spans="1:3" s="38" customFormat="1" ht="12.75">
      <c r="A102" s="76"/>
      <c r="C102" s="77"/>
    </row>
    <row r="103" spans="1:3" s="38" customFormat="1" ht="12.75">
      <c r="A103" s="76"/>
      <c r="C103" s="77"/>
    </row>
    <row r="104" spans="1:3" s="38" customFormat="1" ht="12.75">
      <c r="A104" s="76"/>
      <c r="C104" s="77"/>
    </row>
    <row r="105" spans="1:3" s="38" customFormat="1" ht="12.75">
      <c r="A105" s="76"/>
      <c r="C105" s="77"/>
    </row>
    <row r="106" spans="1:3" s="38" customFormat="1" ht="12.75">
      <c r="A106" s="76"/>
      <c r="C106" s="77"/>
    </row>
    <row r="107" spans="1:3" s="38" customFormat="1" ht="12.75">
      <c r="A107" s="76"/>
      <c r="C107" s="77"/>
    </row>
    <row r="108" spans="1:3" s="38" customFormat="1" ht="12.75">
      <c r="A108" s="76"/>
      <c r="C108" s="77"/>
    </row>
    <row r="109" spans="1:3" s="38" customFormat="1" ht="12.75">
      <c r="A109" s="76"/>
      <c r="C109" s="77"/>
    </row>
    <row r="110" spans="1:3" s="38" customFormat="1" ht="12.75">
      <c r="A110" s="76"/>
      <c r="C110" s="77"/>
    </row>
    <row r="111" spans="1:3" s="38" customFormat="1" ht="12.75">
      <c r="A111" s="76"/>
      <c r="C111" s="77"/>
    </row>
    <row r="112" spans="1:3" s="38" customFormat="1" ht="12.75">
      <c r="A112" s="76"/>
      <c r="C112" s="77"/>
    </row>
    <row r="113" spans="1:3" s="38" customFormat="1" ht="12.75">
      <c r="A113" s="76"/>
      <c r="C113" s="77"/>
    </row>
    <row r="114" spans="1:3" s="38" customFormat="1" ht="12.75">
      <c r="A114" s="76"/>
      <c r="C114" s="77"/>
    </row>
    <row r="115" spans="1:3" s="38" customFormat="1" ht="12.75">
      <c r="A115" s="76"/>
      <c r="C115" s="77"/>
    </row>
    <row r="116" spans="1:3" s="38" customFormat="1" ht="12.75">
      <c r="A116" s="76"/>
      <c r="C116" s="77"/>
    </row>
    <row r="117" spans="1:3" s="38" customFormat="1" ht="12.75">
      <c r="A117" s="76"/>
      <c r="C117" s="77"/>
    </row>
    <row r="118" spans="1:3" s="38" customFormat="1" ht="12.75">
      <c r="A118" s="76"/>
      <c r="C118" s="77"/>
    </row>
    <row r="119" spans="1:3" s="38" customFormat="1" ht="12.75">
      <c r="A119" s="76"/>
      <c r="C119" s="77"/>
    </row>
    <row r="120" spans="1:3" s="38" customFormat="1" ht="12.75">
      <c r="A120" s="76"/>
      <c r="C120" s="77"/>
    </row>
    <row r="121" spans="1:3" s="38" customFormat="1" ht="12.75">
      <c r="A121" s="76"/>
      <c r="C121" s="77"/>
    </row>
    <row r="122" spans="1:3" s="38" customFormat="1" ht="12.75">
      <c r="A122" s="76"/>
      <c r="C122" s="77"/>
    </row>
    <row r="123" spans="1:3" s="38" customFormat="1" ht="12.75">
      <c r="A123" s="76"/>
      <c r="C123" s="77"/>
    </row>
    <row r="124" spans="1:3" s="38" customFormat="1" ht="12.75">
      <c r="A124" s="76"/>
      <c r="C124" s="77"/>
    </row>
    <row r="125" spans="1:3" s="38" customFormat="1" ht="12.75">
      <c r="A125" s="76"/>
      <c r="C125" s="77"/>
    </row>
    <row r="126" spans="1:3" s="38" customFormat="1" ht="12.75">
      <c r="A126" s="76"/>
      <c r="C126" s="77"/>
    </row>
    <row r="127" spans="1:3" s="38" customFormat="1" ht="12.75">
      <c r="A127" s="76"/>
      <c r="C127" s="77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</sheetData>
  <sheetProtection/>
  <mergeCells count="16">
    <mergeCell ref="B79:C79"/>
    <mergeCell ref="A11:D11"/>
    <mergeCell ref="B82:D82"/>
    <mergeCell ref="B81:C81"/>
    <mergeCell ref="C8:F8"/>
    <mergeCell ref="A10:F10"/>
    <mergeCell ref="A85:C85"/>
    <mergeCell ref="B86:D86"/>
    <mergeCell ref="D1:F1"/>
    <mergeCell ref="C2:F2"/>
    <mergeCell ref="A9:E9"/>
    <mergeCell ref="B3:D3"/>
    <mergeCell ref="B4:E4"/>
    <mergeCell ref="C5:E5"/>
    <mergeCell ref="C6:E6"/>
    <mergeCell ref="C7:D7"/>
  </mergeCells>
  <printOptions/>
  <pageMargins left="0.1968503937007874" right="0.1968503937007874" top="0.1968503937007874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2013-05-08T05:26:44Z</dcterms:modified>
  <cp:category/>
  <cp:version/>
  <cp:contentType/>
  <cp:contentStatus/>
</cp:coreProperties>
</file>